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y.desjean/Downloads/"/>
    </mc:Choice>
  </mc:AlternateContent>
  <xr:revisionPtr revIDLastSave="0" documentId="8_{B1489F47-FE5C-FF46-B4EF-CC2B5BAA0B8A}" xr6:coauthVersionLast="47" xr6:coauthVersionMax="47" xr10:uidLastSave="{00000000-0000-0000-0000-000000000000}"/>
  <bookViews>
    <workbookView xWindow="52460" yWindow="2280" windowWidth="34640" windowHeight="26520" xr2:uid="{64E14F50-ACC2-4FD4-8E6F-9A68AF3FCD42}"/>
  </bookViews>
  <sheets>
    <sheet name="FY25-FY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1" l="1"/>
  <c r="B37" i="1"/>
  <c r="C38" i="1"/>
  <c r="C39" i="1"/>
  <c r="C40" i="1"/>
  <c r="C41" i="1"/>
  <c r="C42" i="1"/>
  <c r="C43" i="1"/>
  <c r="C44" i="1"/>
  <c r="C45" i="1"/>
  <c r="C46" i="1"/>
  <c r="C47" i="1"/>
  <c r="C48" i="1"/>
  <c r="E48" i="1" s="1"/>
  <c r="C37" i="1"/>
  <c r="D37" i="1"/>
  <c r="E32" i="1"/>
  <c r="H37" i="1"/>
  <c r="J48" i="1"/>
  <c r="I48" i="1"/>
  <c r="H48" i="1"/>
  <c r="D48" i="1"/>
  <c r="J47" i="1"/>
  <c r="I47" i="1"/>
  <c r="H47" i="1"/>
  <c r="D47" i="1"/>
  <c r="B47" i="1"/>
  <c r="E47" i="1" s="1"/>
  <c r="J46" i="1"/>
  <c r="I46" i="1"/>
  <c r="H46" i="1"/>
  <c r="D46" i="1"/>
  <c r="B46" i="1"/>
  <c r="J45" i="1"/>
  <c r="I45" i="1"/>
  <c r="H45" i="1"/>
  <c r="D45" i="1"/>
  <c r="B45" i="1"/>
  <c r="E45" i="1" s="1"/>
  <c r="J44" i="1"/>
  <c r="I44" i="1"/>
  <c r="H44" i="1"/>
  <c r="D44" i="1"/>
  <c r="B44" i="1"/>
  <c r="J43" i="1"/>
  <c r="I43" i="1"/>
  <c r="H43" i="1"/>
  <c r="D43" i="1"/>
  <c r="B43" i="1"/>
  <c r="E43" i="1" s="1"/>
  <c r="J42" i="1"/>
  <c r="I42" i="1"/>
  <c r="H42" i="1"/>
  <c r="D42" i="1"/>
  <c r="B42" i="1"/>
  <c r="E42" i="1" s="1"/>
  <c r="J41" i="1"/>
  <c r="I41" i="1"/>
  <c r="H41" i="1"/>
  <c r="D41" i="1"/>
  <c r="B41" i="1"/>
  <c r="J40" i="1"/>
  <c r="I40" i="1"/>
  <c r="H40" i="1"/>
  <c r="D40" i="1"/>
  <c r="B40" i="1"/>
  <c r="E40" i="1" s="1"/>
  <c r="J39" i="1"/>
  <c r="I39" i="1"/>
  <c r="H39" i="1"/>
  <c r="D39" i="1"/>
  <c r="B39" i="1"/>
  <c r="J38" i="1"/>
  <c r="I38" i="1"/>
  <c r="H38" i="1"/>
  <c r="D38" i="1"/>
  <c r="B38" i="1"/>
  <c r="E38" i="1" s="1"/>
  <c r="J37" i="1"/>
  <c r="I37" i="1"/>
  <c r="E37" i="1"/>
  <c r="G32" i="1"/>
  <c r="F32" i="1"/>
  <c r="D32" i="1"/>
  <c r="C32" i="1"/>
  <c r="B32" i="1"/>
  <c r="H31" i="1"/>
  <c r="H30" i="1"/>
  <c r="H29" i="1"/>
  <c r="H28" i="1"/>
  <c r="H27" i="1"/>
  <c r="H26" i="1"/>
  <c r="H25" i="1"/>
  <c r="H24" i="1"/>
  <c r="H23" i="1"/>
  <c r="H22" i="1"/>
  <c r="H21" i="1"/>
  <c r="H20" i="1"/>
  <c r="G15" i="1"/>
  <c r="F15" i="1"/>
  <c r="E15" i="1"/>
  <c r="D15" i="1"/>
  <c r="C15" i="1"/>
  <c r="B15" i="1"/>
  <c r="H14" i="1"/>
  <c r="H13" i="1"/>
  <c r="H12" i="1"/>
  <c r="H11" i="1"/>
  <c r="H10" i="1"/>
  <c r="H9" i="1"/>
  <c r="H8" i="1"/>
  <c r="H7" i="1"/>
  <c r="H6" i="1"/>
  <c r="H5" i="1"/>
  <c r="H4" i="1"/>
  <c r="H3" i="1"/>
  <c r="K48" i="1" l="1"/>
  <c r="K47" i="1"/>
  <c r="L47" i="1" s="1"/>
  <c r="K45" i="1"/>
  <c r="L45" i="1" s="1"/>
  <c r="K44" i="1"/>
  <c r="L44" i="1" s="1"/>
  <c r="K43" i="1"/>
  <c r="L43" i="1" s="1"/>
  <c r="K42" i="1"/>
  <c r="L42" i="1" s="1"/>
  <c r="K41" i="1"/>
  <c r="L41" i="1" s="1"/>
  <c r="K40" i="1"/>
  <c r="K39" i="1"/>
  <c r="K38" i="1"/>
  <c r="I49" i="1"/>
  <c r="K37" i="1"/>
  <c r="J49" i="1"/>
  <c r="H15" i="1"/>
  <c r="H32" i="1"/>
  <c r="C49" i="1"/>
  <c r="E46" i="1"/>
  <c r="E44" i="1"/>
  <c r="E41" i="1"/>
  <c r="L40" i="1"/>
  <c r="D49" i="1"/>
  <c r="L48" i="1"/>
  <c r="E39" i="1"/>
  <c r="H49" i="1"/>
  <c r="K46" i="1"/>
  <c r="L46" i="1" s="1"/>
  <c r="L39" i="1"/>
  <c r="E49" i="1"/>
  <c r="L37" i="1"/>
  <c r="L38" i="1"/>
  <c r="B49" i="1"/>
  <c r="K49" i="1" l="1"/>
  <c r="L49" i="1" s="1"/>
</calcChain>
</file>

<file path=xl/sharedStrings.xml><?xml version="1.0" encoding="utf-8"?>
<sst xmlns="http://schemas.openxmlformats.org/spreadsheetml/2006/main" count="93" uniqueCount="45">
  <si>
    <t>FY-2025</t>
  </si>
  <si>
    <t>Commuter Bus</t>
  </si>
  <si>
    <t>Contract Services</t>
  </si>
  <si>
    <t>Directly Operated</t>
  </si>
  <si>
    <t>Light Rail</t>
  </si>
  <si>
    <t>Demand Response</t>
  </si>
  <si>
    <t>Demand Response Taxi</t>
  </si>
  <si>
    <t>GRAND TOTAL</t>
  </si>
  <si>
    <t>NTD Mode-&gt;</t>
  </si>
  <si>
    <t>CB-PT</t>
  </si>
  <si>
    <t>MB-PT</t>
  </si>
  <si>
    <t>MB-DO</t>
  </si>
  <si>
    <t>LR-DO</t>
  </si>
  <si>
    <t>DR-PT</t>
  </si>
  <si>
    <t>DR-TX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</si>
  <si>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</si>
  <si>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</si>
  <si>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</si>
  <si>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</si>
  <si>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</si>
  <si>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</si>
  <si>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</si>
  <si>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</si>
  <si>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</si>
  <si>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</si>
  <si>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</si>
  <si>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</si>
  <si>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TOTAL</t>
  </si>
  <si>
    <t>BUS</t>
  </si>
  <si>
    <t>TROLLEY</t>
  </si>
  <si>
    <t>ACCESS</t>
  </si>
  <si>
    <t>VAR%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</si>
  <si>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</si>
  <si>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</si>
  <si>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</si>
  <si>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</si>
  <si>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</si>
  <si>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</si>
  <si>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</si>
  <si>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</si>
  <si>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</si>
  <si>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</si>
  <si>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</si>
  <si>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</si>
  <si>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FY-2026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</si>
</sst>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sz val="11"/>
      <name val="Aptos Narrow"/>
      <family val="2"/>
      <scheme val="minor"/>
    </font>
    <font>
      <i/>
      <sz val="9"/>
      <color rgb="FFFF000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1" applyNumberFormat="1" applyFont="1" applyBorder="1"/>
    <xf numFmtId="164" fontId="5" fillId="0" borderId="1" xfId="1" applyNumberFormat="1" applyFont="1" applyFill="1" applyBorder="1"/>
    <xf numFmtId="164" fontId="5" fillId="0" borderId="1" xfId="1" applyNumberFormat="1" applyFont="1" applyBorder="1"/>
    <xf numFmtId="164" fontId="0" fillId="0" borderId="1" xfId="1" applyNumberFormat="1" applyFont="1" applyBorder="1" applyAlignment="1">
      <alignment horizontal="center"/>
    </xf>
    <xf numFmtId="164" fontId="0" fillId="0" borderId="1" xfId="0" applyNumberFormat="1" applyBorder="1"/>
    <xf numFmtId="0" fontId="3" fillId="3" borderId="1" xfId="0" applyFont="1" applyFill="1" applyBorder="1" applyAlignment="1">
      <alignment horizontal="center"/>
    </xf>
    <xf numFmtId="164" fontId="3" fillId="3" borderId="1" xfId="0" applyNumberFormat="1" applyFont="1" applyFill="1" applyBorder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6" fillId="0" borderId="0" xfId="0" applyFont="1"/>
    <xf numFmtId="0" fontId="2" fillId="2" borderId="2" xfId="0" applyFont="1" applyFill="1" applyBorder="1" applyAlignment="1">
      <alignment horizontal="center" wrapText="1"/>
    </xf>
    <xf numFmtId="9" fontId="0" fillId="0" borderId="1" xfId="2" applyFont="1" applyBorder="1" applyAlignment="1">
      <alignment horizontal="center"/>
    </xf>
    <xf numFmtId="9" fontId="3" fillId="3" borderId="1" xfId="2" applyFont="1" applyFill="1" applyBorder="1" applyAlignment="1">
      <alignment horizontal="center"/>
    </xf>
    <xf numFmtId="0" fontId="6" fillId="0" borderId="3" xfId="0" applyFont="1" applyBorder="1"/>
    <xf numFmtId="0" fontId="4" fillId="2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7C867-7251-4885-BBF5-C9D69A7CF482}">
  <dimension ref="A1:L51"/>
  <sheetViews>
    <sheetView tabSelected="1" zoomScale="130" zoomScaleNormal="130" workbookViewId="0">
      <selection activeCell="H11" sqref="H11"/>
    </sheetView>
  </sheetViews>
  <sheetFormatPr baseColWidth="10" defaultColWidth="8.83203125" defaultRowHeight="15" x14ac:dyDescent="0.2"/>
  <cols>
    <col min="1" max="12" width="12.6640625" customWidth="1"/>
  </cols>
  <sheetData>
    <row r="1" spans="1:8" ht="32" x14ac:dyDescent="0.2">
      <c r="A1" s="1" t="s">
        <v>44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0" t="s">
        <v>7</v>
      </c>
    </row>
    <row r="2" spans="1:8" ht="15" customHeight="1" x14ac:dyDescent="0.2">
      <c r="A2" s="3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20"/>
    </row>
    <row r="3" spans="1:8" x14ac:dyDescent="0.2">
      <c r="A3" s="5" t="s">
        <v>32</v>
      </c>
      <c r="B3" s="6">
        <v>11875</v>
      </c>
      <c r="C3" s="7">
        <v>1585700</v>
      </c>
      <c r="D3" s="6">
        <v>1413323</v>
      </c>
      <c r="E3" s="8">
        <v>3761969</v>
      </c>
      <c r="F3" s="6">
        <v>27627</v>
      </c>
      <c r="G3" s="9">
        <v>4878</v>
      </c>
      <c r="H3" s="10">
        <f t="shared" ref="H3:H14" si="0">SUM(B3:G3)</f>
        <v>6805372</v>
      </c>
    </row>
    <row r="4" spans="1:8" x14ac:dyDescent="0.2">
      <c r="A4" s="5" t="s">
        <v>33</v>
      </c>
      <c r="B4" s="6">
        <v>10418</v>
      </c>
      <c r="C4" s="6">
        <v>1718718</v>
      </c>
      <c r="D4" s="6">
        <v>1401330</v>
      </c>
      <c r="E4" s="6">
        <v>3507067</v>
      </c>
      <c r="F4" s="6">
        <v>25842</v>
      </c>
      <c r="G4" s="6">
        <v>5335</v>
      </c>
      <c r="H4" s="10">
        <f t="shared" si="0"/>
        <v>6668710</v>
      </c>
    </row>
    <row r="5" spans="1:8" x14ac:dyDescent="0.2">
      <c r="A5" s="5" t="s">
        <v>34</v>
      </c>
      <c r="B5" s="6">
        <v>10771</v>
      </c>
      <c r="C5" s="6">
        <v>1743591</v>
      </c>
      <c r="D5" s="6">
        <v>1526386</v>
      </c>
      <c r="E5" s="6">
        <v>3671182</v>
      </c>
      <c r="F5" s="6">
        <v>26420</v>
      </c>
      <c r="G5" s="6">
        <v>6172</v>
      </c>
      <c r="H5" s="10">
        <f t="shared" si="0"/>
        <v>6984522</v>
      </c>
    </row>
    <row r="6" spans="1:8" x14ac:dyDescent="0.2">
      <c r="A6" s="5" t="s">
        <v>35</v>
      </c>
      <c r="B6" s="6">
        <v>9755</v>
      </c>
      <c r="C6" s="6">
        <v>1882417</v>
      </c>
      <c r="D6" s="6">
        <v>1822017</v>
      </c>
      <c r="E6" s="6">
        <v>3785364</v>
      </c>
      <c r="F6" s="6">
        <v>28037</v>
      </c>
      <c r="G6" s="6">
        <v>7127</v>
      </c>
      <c r="H6" s="10">
        <f t="shared" si="0"/>
        <v>7534717</v>
      </c>
    </row>
    <row r="7" spans="1:8" x14ac:dyDescent="0.2">
      <c r="A7" s="5" t="s">
        <v>36</v>
      </c>
      <c r="B7" s="6">
        <v>7854</v>
      </c>
      <c r="C7" s="6">
        <v>1552421</v>
      </c>
      <c r="D7" s="6">
        <v>1456553</v>
      </c>
      <c r="E7" s="6">
        <v>3178935</v>
      </c>
      <c r="F7" s="6">
        <v>22546</v>
      </c>
      <c r="G7" s="6">
        <v>6001</v>
      </c>
      <c r="H7" s="10">
        <f t="shared" si="0"/>
        <v>6224310</v>
      </c>
    </row>
    <row r="8" spans="1:8" x14ac:dyDescent="0.2">
      <c r="A8" s="5" t="s">
        <v>37</v>
      </c>
      <c r="B8" s="6">
        <v>8746</v>
      </c>
      <c r="C8" s="6">
        <v>1556747</v>
      </c>
      <c r="D8" s="6">
        <v>1428289</v>
      </c>
      <c r="E8" s="6">
        <v>3196717</v>
      </c>
      <c r="F8" s="6">
        <v>23752</v>
      </c>
      <c r="G8" s="6">
        <v>7079</v>
      </c>
      <c r="H8" s="10">
        <f t="shared" si="0"/>
        <v>6221330</v>
      </c>
    </row>
    <row r="9" spans="1:8" x14ac:dyDescent="0.2">
      <c r="A9" s="5" t="s">
        <v>38</v>
      </c>
      <c r="B9" s="6">
        <v>10152</v>
      </c>
      <c r="C9" s="6">
        <v>1564639</v>
      </c>
      <c r="D9" s="6">
        <v>1561342</v>
      </c>
      <c r="E9" s="6">
        <v>3231986</v>
      </c>
      <c r="F9" s="6">
        <v>20827</v>
      </c>
      <c r="G9" s="6">
        <v>8717</v>
      </c>
      <c r="H9" s="10">
        <f t="shared" si="0"/>
        <v>6397663</v>
      </c>
    </row>
    <row r="10" spans="1:8" x14ac:dyDescent="0.2">
      <c r="A10" s="5" t="s">
        <v>39</v>
      </c>
      <c r="B10" s="6">
        <v>9711</v>
      </c>
      <c r="C10" s="6">
        <v>1573709</v>
      </c>
      <c r="D10" s="6">
        <v>1490567</v>
      </c>
      <c r="E10" s="6">
        <v>3081798</v>
      </c>
      <c r="F10" s="6">
        <v>20538</v>
      </c>
      <c r="G10" s="6">
        <v>9162</v>
      </c>
      <c r="H10" s="10">
        <f t="shared" si="0"/>
        <v>6185485</v>
      </c>
    </row>
    <row r="11" spans="1:8" x14ac:dyDescent="0.2">
      <c r="A11" s="5" t="s">
        <v>40</v>
      </c>
      <c r="B11" s="6">
        <v>11770</v>
      </c>
      <c r="C11" s="6">
        <v>1758449</v>
      </c>
      <c r="D11" s="6">
        <v>1698632</v>
      </c>
      <c r="E11" s="6">
        <v>3619717</v>
      </c>
      <c r="F11" s="6">
        <v>22940</v>
      </c>
      <c r="G11" s="6">
        <v>10855</v>
      </c>
      <c r="H11" s="10">
        <f t="shared" si="0"/>
        <v>7122363</v>
      </c>
    </row>
    <row r="12" spans="1:8" x14ac:dyDescent="0.2">
      <c r="A12" s="5" t="s">
        <v>41</v>
      </c>
      <c r="B12" s="6">
        <v>11547</v>
      </c>
      <c r="C12" s="6">
        <v>1787454</v>
      </c>
      <c r="D12" s="6">
        <v>1698988</v>
      </c>
      <c r="E12" s="6">
        <v>3713897</v>
      </c>
      <c r="F12" s="6">
        <v>22904</v>
      </c>
      <c r="G12" s="6">
        <v>11520</v>
      </c>
      <c r="H12" s="10">
        <f t="shared" si="0"/>
        <v>7246310</v>
      </c>
    </row>
    <row r="13" spans="1:8" x14ac:dyDescent="0.2">
      <c r="A13" s="5" t="s">
        <v>42</v>
      </c>
      <c r="B13" s="6">
        <v>10379</v>
      </c>
      <c r="C13" s="6">
        <v>1778150</v>
      </c>
      <c r="D13" s="6">
        <v>1625005</v>
      </c>
      <c r="E13" s="6">
        <v>3720971</v>
      </c>
      <c r="F13" s="6">
        <v>7168</v>
      </c>
      <c r="G13" s="6">
        <v>16329</v>
      </c>
      <c r="H13" s="10">
        <f t="shared" si="0"/>
        <v>7158002</v>
      </c>
    </row>
    <row r="14" spans="1:8" x14ac:dyDescent="0.2">
      <c r="A14" s="5" t="s">
        <v>43</v>
      </c>
      <c r="B14" s="6">
        <v>11484</v>
      </c>
      <c r="C14" s="6">
        <v>1675920</v>
      </c>
      <c r="D14" s="6">
        <v>1443888</v>
      </c>
      <c r="E14" s="6">
        <v>3577475</v>
      </c>
      <c r="F14" s="6">
        <v>22317</v>
      </c>
      <c r="G14" s="6">
        <v>9823</v>
      </c>
      <c r="H14" s="10">
        <f t="shared" si="0"/>
        <v>6740907</v>
      </c>
    </row>
    <row r="15" spans="1:8" x14ac:dyDescent="0.2">
      <c r="A15" s="11" t="s">
        <v>27</v>
      </c>
      <c r="B15" s="12">
        <f>SUM(B3:B14)</f>
        <v>124462</v>
      </c>
      <c r="C15" s="12">
        <f t="shared" ref="C15:H15" si="1">SUM(C3:C14)</f>
        <v>20177915</v>
      </c>
      <c r="D15" s="12">
        <f t="shared" si="1"/>
        <v>18566320</v>
      </c>
      <c r="E15" s="12">
        <f t="shared" si="1"/>
        <v>42047078</v>
      </c>
      <c r="F15" s="12">
        <f t="shared" si="1"/>
        <v>270918</v>
      </c>
      <c r="G15" s="12">
        <f t="shared" si="1"/>
        <v>102998</v>
      </c>
      <c r="H15" s="12">
        <f t="shared" si="1"/>
        <v>81289691</v>
      </c>
    </row>
    <row r="16" spans="1:8" x14ac:dyDescent="0.2">
      <c r="A16" s="13"/>
      <c r="B16" s="14"/>
      <c r="C16" s="14"/>
      <c r="D16" s="14"/>
      <c r="E16" s="15"/>
      <c r="H16" s="14"/>
    </row>
    <row r="17" spans="1:8" x14ac:dyDescent="0.2">
      <c r="A17" s="13"/>
      <c r="B17" s="14"/>
      <c r="C17" s="14"/>
      <c r="D17" s="14"/>
      <c r="F17" s="15"/>
      <c r="H17" s="14"/>
    </row>
    <row r="18" spans="1:8" ht="32" x14ac:dyDescent="0.2">
      <c r="A18" s="1" t="s">
        <v>0</v>
      </c>
      <c r="B18" s="16" t="s">
        <v>1</v>
      </c>
      <c r="C18" s="16" t="s">
        <v>2</v>
      </c>
      <c r="D18" s="16" t="s">
        <v>3</v>
      </c>
      <c r="E18" s="16" t="s">
        <v>4</v>
      </c>
      <c r="F18" s="16" t="s">
        <v>5</v>
      </c>
      <c r="G18" s="16" t="s">
        <v>6</v>
      </c>
      <c r="H18" s="20" t="s">
        <v>7</v>
      </c>
    </row>
    <row r="19" spans="1:8" ht="15" customHeight="1" x14ac:dyDescent="0.2">
      <c r="A19" s="3" t="s">
        <v>8</v>
      </c>
      <c r="B19" s="4" t="s">
        <v>9</v>
      </c>
      <c r="C19" s="4" t="s">
        <v>10</v>
      </c>
      <c r="D19" s="4" t="s">
        <v>11</v>
      </c>
      <c r="E19" s="4" t="s">
        <v>12</v>
      </c>
      <c r="F19" s="4" t="s">
        <v>13</v>
      </c>
      <c r="G19" s="4" t="s">
        <v>14</v>
      </c>
      <c r="H19" s="20"/>
    </row>
    <row r="20" spans="1:8" x14ac:dyDescent="0.2">
      <c r="A20" s="5" t="s">
        <v>15</v>
      </c>
      <c r="B20" s="6">
        <v>9539</v>
      </c>
      <c r="C20" s="7">
        <v>1522417</v>
      </c>
      <c r="D20" s="6">
        <v>1308499</v>
      </c>
      <c r="E20" s="8">
        <v>3815321</v>
      </c>
      <c r="F20" s="6">
        <v>21922</v>
      </c>
      <c r="G20" s="9">
        <v>6539</v>
      </c>
      <c r="H20" s="10">
        <f t="shared" ref="H20:H31" si="2">SUM(B20:G20)</f>
        <v>6684237</v>
      </c>
    </row>
    <row r="21" spans="1:8" x14ac:dyDescent="0.2">
      <c r="A21" s="5" t="s">
        <v>16</v>
      </c>
      <c r="B21" s="6">
        <v>9558</v>
      </c>
      <c r="C21" s="6">
        <v>1738700</v>
      </c>
      <c r="D21" s="6">
        <v>1423114</v>
      </c>
      <c r="E21" s="6">
        <v>3666393</v>
      </c>
      <c r="F21" s="6">
        <v>22587</v>
      </c>
      <c r="G21" s="6">
        <v>6190</v>
      </c>
      <c r="H21" s="10">
        <f t="shared" si="2"/>
        <v>6866542</v>
      </c>
    </row>
    <row r="22" spans="1:8" x14ac:dyDescent="0.2">
      <c r="A22" s="5" t="s">
        <v>17</v>
      </c>
      <c r="B22" s="6">
        <v>8915</v>
      </c>
      <c r="C22" s="6">
        <v>1669967</v>
      </c>
      <c r="D22" s="6">
        <v>1484379</v>
      </c>
      <c r="E22" s="6">
        <v>3611369</v>
      </c>
      <c r="F22" s="6">
        <v>21546</v>
      </c>
      <c r="G22" s="6">
        <v>6750</v>
      </c>
      <c r="H22" s="10">
        <f t="shared" si="2"/>
        <v>6802926</v>
      </c>
    </row>
    <row r="23" spans="1:8" x14ac:dyDescent="0.2">
      <c r="A23" s="5" t="s">
        <v>18</v>
      </c>
      <c r="B23" s="6">
        <v>10013</v>
      </c>
      <c r="C23" s="6">
        <v>1860161</v>
      </c>
      <c r="D23" s="6">
        <v>1879260</v>
      </c>
      <c r="E23" s="6">
        <v>3938776</v>
      </c>
      <c r="F23" s="6">
        <v>26008</v>
      </c>
      <c r="G23" s="6">
        <v>6478</v>
      </c>
      <c r="H23" s="10">
        <f t="shared" si="2"/>
        <v>7720696</v>
      </c>
    </row>
    <row r="24" spans="1:8" x14ac:dyDescent="0.2">
      <c r="A24" s="5" t="s">
        <v>19</v>
      </c>
      <c r="B24" s="6">
        <v>7695</v>
      </c>
      <c r="C24" s="6">
        <v>1606537</v>
      </c>
      <c r="D24" s="6">
        <v>1539324</v>
      </c>
      <c r="E24" s="6">
        <v>3501962</v>
      </c>
      <c r="F24" s="6">
        <v>21849</v>
      </c>
      <c r="G24" s="6">
        <v>5308</v>
      </c>
      <c r="H24" s="10">
        <f t="shared" si="2"/>
        <v>6682675</v>
      </c>
    </row>
    <row r="25" spans="1:8" x14ac:dyDescent="0.2">
      <c r="A25" s="5" t="s">
        <v>20</v>
      </c>
      <c r="B25" s="6">
        <v>7116</v>
      </c>
      <c r="C25" s="6">
        <v>1557751</v>
      </c>
      <c r="D25" s="6">
        <v>1526370</v>
      </c>
      <c r="E25" s="6">
        <v>3253283</v>
      </c>
      <c r="F25" s="6">
        <v>22159</v>
      </c>
      <c r="G25" s="6">
        <v>5018</v>
      </c>
      <c r="H25" s="10">
        <f t="shared" si="2"/>
        <v>6371697</v>
      </c>
    </row>
    <row r="26" spans="1:8" x14ac:dyDescent="0.2">
      <c r="A26" s="5" t="s">
        <v>21</v>
      </c>
      <c r="B26" s="6">
        <v>8915</v>
      </c>
      <c r="C26" s="6">
        <v>1582170</v>
      </c>
      <c r="D26" s="6">
        <v>1604433</v>
      </c>
      <c r="E26" s="6">
        <v>3354321</v>
      </c>
      <c r="F26" s="6">
        <v>23127</v>
      </c>
      <c r="G26" s="6">
        <v>4877</v>
      </c>
      <c r="H26" s="10">
        <f t="shared" si="2"/>
        <v>6577843</v>
      </c>
    </row>
    <row r="27" spans="1:8" x14ac:dyDescent="0.2">
      <c r="A27" s="5" t="s">
        <v>22</v>
      </c>
      <c r="B27" s="6">
        <v>9131</v>
      </c>
      <c r="C27" s="6">
        <v>1568112</v>
      </c>
      <c r="D27" s="6">
        <v>1455129</v>
      </c>
      <c r="E27" s="6">
        <v>3117967</v>
      </c>
      <c r="F27" s="6">
        <v>22788</v>
      </c>
      <c r="G27" s="6">
        <v>3938</v>
      </c>
      <c r="H27" s="10">
        <f t="shared" si="2"/>
        <v>6177065</v>
      </c>
    </row>
    <row r="28" spans="1:8" x14ac:dyDescent="0.2">
      <c r="A28" s="5" t="s">
        <v>23</v>
      </c>
      <c r="B28" s="6">
        <v>10668</v>
      </c>
      <c r="C28" s="6">
        <v>1672719</v>
      </c>
      <c r="D28" s="6">
        <v>1503314</v>
      </c>
      <c r="E28" s="6">
        <v>3469128</v>
      </c>
      <c r="F28" s="6">
        <v>25164</v>
      </c>
      <c r="G28" s="6">
        <v>5248</v>
      </c>
      <c r="H28" s="10">
        <f t="shared" si="2"/>
        <v>6686241</v>
      </c>
    </row>
    <row r="29" spans="1:8" x14ac:dyDescent="0.2">
      <c r="A29" s="5" t="s">
        <v>24</v>
      </c>
      <c r="B29" s="6">
        <v>11364</v>
      </c>
      <c r="C29" s="6">
        <v>1684607</v>
      </c>
      <c r="D29" s="6">
        <v>1661687</v>
      </c>
      <c r="E29" s="6">
        <v>3656465</v>
      </c>
      <c r="F29" s="6">
        <v>25638</v>
      </c>
      <c r="G29" s="6">
        <v>5875</v>
      </c>
      <c r="H29" s="10">
        <f t="shared" si="2"/>
        <v>7045636</v>
      </c>
    </row>
    <row r="30" spans="1:8" x14ac:dyDescent="0.2">
      <c r="A30" s="5" t="s">
        <v>25</v>
      </c>
      <c r="B30" s="6">
        <v>11024</v>
      </c>
      <c r="C30" s="6">
        <v>1763452</v>
      </c>
      <c r="D30" s="6">
        <v>1651603</v>
      </c>
      <c r="E30" s="6">
        <v>3728943</v>
      </c>
      <c r="F30" s="6">
        <v>25743</v>
      </c>
      <c r="G30" s="6">
        <v>5639</v>
      </c>
      <c r="H30" s="10">
        <f t="shared" si="2"/>
        <v>7186404</v>
      </c>
    </row>
    <row r="31" spans="1:8" x14ac:dyDescent="0.2">
      <c r="A31" s="5" t="s">
        <v>26</v>
      </c>
      <c r="B31" s="6">
        <v>10679</v>
      </c>
      <c r="C31" s="6">
        <v>1516310</v>
      </c>
      <c r="D31" s="6">
        <v>1340871</v>
      </c>
      <c r="E31" s="6">
        <v>3540346</v>
      </c>
      <c r="F31" s="6">
        <v>25593</v>
      </c>
      <c r="G31" s="6">
        <v>4793</v>
      </c>
      <c r="H31" s="10">
        <f t="shared" si="2"/>
        <v>6438592</v>
      </c>
    </row>
    <row r="32" spans="1:8" x14ac:dyDescent="0.2">
      <c r="A32" s="11" t="s">
        <v>27</v>
      </c>
      <c r="B32" s="12">
        <f>SUM(B20:B31)</f>
        <v>114617</v>
      </c>
      <c r="C32" s="12">
        <f t="shared" ref="C32:G32" si="3">SUM(C20:C31)</f>
        <v>19742903</v>
      </c>
      <c r="D32" s="12">
        <f t="shared" si="3"/>
        <v>18377983</v>
      </c>
      <c r="E32" s="12">
        <f>SUM(E20:E31)</f>
        <v>42654274</v>
      </c>
      <c r="F32" s="12">
        <f t="shared" si="3"/>
        <v>284124</v>
      </c>
      <c r="G32" s="12">
        <f t="shared" si="3"/>
        <v>66653</v>
      </c>
      <c r="H32" s="12">
        <f>SUM(H20:H31)</f>
        <v>81240554</v>
      </c>
    </row>
    <row r="36" spans="1:12" x14ac:dyDescent="0.2">
      <c r="A36" s="4" t="s">
        <v>0</v>
      </c>
      <c r="B36" s="4" t="s">
        <v>28</v>
      </c>
      <c r="C36" s="4" t="s">
        <v>29</v>
      </c>
      <c r="D36" s="4" t="s">
        <v>30</v>
      </c>
      <c r="E36" s="4" t="s">
        <v>27</v>
      </c>
      <c r="G36" s="4" t="s">
        <v>44</v>
      </c>
      <c r="H36" s="4" t="s">
        <v>28</v>
      </c>
      <c r="I36" s="4" t="s">
        <v>29</v>
      </c>
      <c r="J36" s="4" t="s">
        <v>30</v>
      </c>
      <c r="K36" s="4" t="s">
        <v>27</v>
      </c>
      <c r="L36" s="4" t="s">
        <v>31</v>
      </c>
    </row>
    <row r="37" spans="1:12" x14ac:dyDescent="0.2">
      <c r="A37" s="5" t="s">
        <v>15</v>
      </c>
      <c r="B37" s="6">
        <f>B20+C20+D20</f>
        <v>2840455</v>
      </c>
      <c r="C37" s="6">
        <f>E20</f>
        <v>3815321</v>
      </c>
      <c r="D37" s="6">
        <f>F20+G20</f>
        <v>28461</v>
      </c>
      <c r="E37" s="6">
        <f>SUM(B37:D37)</f>
        <v>6684237</v>
      </c>
      <c r="G37" s="5" t="s">
        <v>32</v>
      </c>
      <c r="H37" s="6">
        <f>SUM(B3:D3)</f>
        <v>3010898</v>
      </c>
      <c r="I37" s="6">
        <f>E3</f>
        <v>3761969</v>
      </c>
      <c r="J37" s="6">
        <f>F3+G3</f>
        <v>32505</v>
      </c>
      <c r="K37" s="6">
        <f>SUM(H37:J37)</f>
        <v>6805372</v>
      </c>
      <c r="L37" s="17">
        <f>(K37-E37)/E37</f>
        <v>1.8122487278652746E-2</v>
      </c>
    </row>
    <row r="38" spans="1:12" x14ac:dyDescent="0.2">
      <c r="A38" s="5" t="s">
        <v>16</v>
      </c>
      <c r="B38" s="6">
        <f t="shared" ref="B38:B47" si="4">B21+C21+D21</f>
        <v>3171372</v>
      </c>
      <c r="C38" s="6">
        <f t="shared" ref="C38:C48" si="5">E21</f>
        <v>3666393</v>
      </c>
      <c r="D38" s="6">
        <f t="shared" ref="D38:D48" si="6">F21+G21</f>
        <v>28777</v>
      </c>
      <c r="E38" s="6">
        <f t="shared" ref="E38:E48" si="7">SUM(B38:D38)</f>
        <v>6866542</v>
      </c>
      <c r="G38" s="5" t="s">
        <v>33</v>
      </c>
      <c r="H38" s="6">
        <f t="shared" ref="H38:H48" si="8">SUM(B4:D4)</f>
        <v>3130466</v>
      </c>
      <c r="I38" s="6">
        <f t="shared" ref="I38:I48" si="9">E4</f>
        <v>3507067</v>
      </c>
      <c r="J38" s="6">
        <f t="shared" ref="J38:J48" si="10">F4+G4</f>
        <v>31177</v>
      </c>
      <c r="K38" s="6">
        <f t="shared" ref="K38:K48" si="11">SUM(H38:J38)</f>
        <v>6668710</v>
      </c>
      <c r="L38" s="17">
        <f t="shared" ref="L38:L49" si="12">(K38-E38)/E38</f>
        <v>-2.8811008510542861E-2</v>
      </c>
    </row>
    <row r="39" spans="1:12" x14ac:dyDescent="0.2">
      <c r="A39" s="5" t="s">
        <v>17</v>
      </c>
      <c r="B39" s="6">
        <f t="shared" si="4"/>
        <v>3163261</v>
      </c>
      <c r="C39" s="6">
        <f t="shared" si="5"/>
        <v>3611369</v>
      </c>
      <c r="D39" s="6">
        <f t="shared" si="6"/>
        <v>28296</v>
      </c>
      <c r="E39" s="6">
        <f t="shared" si="7"/>
        <v>6802926</v>
      </c>
      <c r="G39" s="5" t="s">
        <v>34</v>
      </c>
      <c r="H39" s="6">
        <f t="shared" si="8"/>
        <v>3280748</v>
      </c>
      <c r="I39" s="6">
        <f t="shared" si="9"/>
        <v>3671182</v>
      </c>
      <c r="J39" s="6">
        <f t="shared" si="10"/>
        <v>32592</v>
      </c>
      <c r="K39" s="6">
        <f t="shared" si="11"/>
        <v>6984522</v>
      </c>
      <c r="L39" s="17">
        <f t="shared" si="12"/>
        <v>2.6693807929117561E-2</v>
      </c>
    </row>
    <row r="40" spans="1:12" x14ac:dyDescent="0.2">
      <c r="A40" s="5" t="s">
        <v>18</v>
      </c>
      <c r="B40" s="6">
        <f t="shared" si="4"/>
        <v>3749434</v>
      </c>
      <c r="C40" s="6">
        <f t="shared" si="5"/>
        <v>3938776</v>
      </c>
      <c r="D40" s="6">
        <f t="shared" si="6"/>
        <v>32486</v>
      </c>
      <c r="E40" s="6">
        <f t="shared" si="7"/>
        <v>7720696</v>
      </c>
      <c r="G40" s="5" t="s">
        <v>35</v>
      </c>
      <c r="H40" s="6">
        <f t="shared" si="8"/>
        <v>3714189</v>
      </c>
      <c r="I40" s="6">
        <f t="shared" si="9"/>
        <v>3785364</v>
      </c>
      <c r="J40" s="6">
        <f t="shared" si="10"/>
        <v>35164</v>
      </c>
      <c r="K40" s="6">
        <f t="shared" si="11"/>
        <v>7534717</v>
      </c>
      <c r="L40" s="17">
        <f t="shared" si="12"/>
        <v>-2.4088372343633268E-2</v>
      </c>
    </row>
    <row r="41" spans="1:12" x14ac:dyDescent="0.2">
      <c r="A41" s="5" t="s">
        <v>19</v>
      </c>
      <c r="B41" s="6">
        <f t="shared" si="4"/>
        <v>3153556</v>
      </c>
      <c r="C41" s="6">
        <f t="shared" si="5"/>
        <v>3501962</v>
      </c>
      <c r="D41" s="6">
        <f t="shared" si="6"/>
        <v>27157</v>
      </c>
      <c r="E41" s="6">
        <f t="shared" si="7"/>
        <v>6682675</v>
      </c>
      <c r="G41" s="5" t="s">
        <v>36</v>
      </c>
      <c r="H41" s="6">
        <f t="shared" si="8"/>
        <v>3016828</v>
      </c>
      <c r="I41" s="6">
        <f t="shared" si="9"/>
        <v>3178935</v>
      </c>
      <c r="J41" s="6">
        <f t="shared" si="10"/>
        <v>28547</v>
      </c>
      <c r="K41" s="6">
        <f t="shared" si="11"/>
        <v>6224310</v>
      </c>
      <c r="L41" s="17">
        <f t="shared" si="12"/>
        <v>-6.8590048146887281E-2</v>
      </c>
    </row>
    <row r="42" spans="1:12" x14ac:dyDescent="0.2">
      <c r="A42" s="5" t="s">
        <v>20</v>
      </c>
      <c r="B42" s="6">
        <f t="shared" si="4"/>
        <v>3091237</v>
      </c>
      <c r="C42" s="6">
        <f t="shared" si="5"/>
        <v>3253283</v>
      </c>
      <c r="D42" s="6">
        <f t="shared" si="6"/>
        <v>27177</v>
      </c>
      <c r="E42" s="6">
        <f t="shared" si="7"/>
        <v>6371697</v>
      </c>
      <c r="G42" s="5" t="s">
        <v>37</v>
      </c>
      <c r="H42" s="6">
        <f t="shared" si="8"/>
        <v>2993782</v>
      </c>
      <c r="I42" s="6">
        <f t="shared" si="9"/>
        <v>3196717</v>
      </c>
      <c r="J42" s="6">
        <f t="shared" si="10"/>
        <v>30831</v>
      </c>
      <c r="K42" s="6">
        <f t="shared" si="11"/>
        <v>6221330</v>
      </c>
      <c r="L42" s="17">
        <f t="shared" si="12"/>
        <v>-2.3599207558049291E-2</v>
      </c>
    </row>
    <row r="43" spans="1:12" x14ac:dyDescent="0.2">
      <c r="A43" s="5" t="s">
        <v>21</v>
      </c>
      <c r="B43" s="6">
        <f t="shared" si="4"/>
        <v>3195518</v>
      </c>
      <c r="C43" s="6">
        <f t="shared" si="5"/>
        <v>3354321</v>
      </c>
      <c r="D43" s="6">
        <f t="shared" si="6"/>
        <v>28004</v>
      </c>
      <c r="E43" s="6">
        <f t="shared" si="7"/>
        <v>6577843</v>
      </c>
      <c r="G43" s="5" t="s">
        <v>38</v>
      </c>
      <c r="H43" s="6">
        <f t="shared" si="8"/>
        <v>3136133</v>
      </c>
      <c r="I43" s="6">
        <f t="shared" si="9"/>
        <v>3231986</v>
      </c>
      <c r="J43" s="6">
        <f t="shared" si="10"/>
        <v>29544</v>
      </c>
      <c r="K43" s="6">
        <f t="shared" si="11"/>
        <v>6397663</v>
      </c>
      <c r="L43" s="17">
        <f t="shared" si="12"/>
        <v>-2.739195812365847E-2</v>
      </c>
    </row>
    <row r="44" spans="1:12" x14ac:dyDescent="0.2">
      <c r="A44" s="5" t="s">
        <v>22</v>
      </c>
      <c r="B44" s="6">
        <f t="shared" si="4"/>
        <v>3032372</v>
      </c>
      <c r="C44" s="6">
        <f t="shared" si="5"/>
        <v>3117967</v>
      </c>
      <c r="D44" s="6">
        <f t="shared" si="6"/>
        <v>26726</v>
      </c>
      <c r="E44" s="6">
        <f t="shared" si="7"/>
        <v>6177065</v>
      </c>
      <c r="G44" s="5" t="s">
        <v>39</v>
      </c>
      <c r="H44" s="6">
        <f t="shared" si="8"/>
        <v>3073987</v>
      </c>
      <c r="I44" s="8">
        <f t="shared" si="9"/>
        <v>3081798</v>
      </c>
      <c r="J44" s="8">
        <f t="shared" si="10"/>
        <v>29700</v>
      </c>
      <c r="K44" s="6">
        <f t="shared" si="11"/>
        <v>6185485</v>
      </c>
      <c r="L44" s="17">
        <f t="shared" si="12"/>
        <v>1.3631069124252376E-3</v>
      </c>
    </row>
    <row r="45" spans="1:12" x14ac:dyDescent="0.2">
      <c r="A45" s="5" t="s">
        <v>23</v>
      </c>
      <c r="B45" s="6">
        <f t="shared" si="4"/>
        <v>3186701</v>
      </c>
      <c r="C45" s="6">
        <f t="shared" si="5"/>
        <v>3469128</v>
      </c>
      <c r="D45" s="6">
        <f t="shared" si="6"/>
        <v>30412</v>
      </c>
      <c r="E45" s="6">
        <f t="shared" si="7"/>
        <v>6686241</v>
      </c>
      <c r="G45" s="5" t="s">
        <v>40</v>
      </c>
      <c r="H45" s="6">
        <f t="shared" si="8"/>
        <v>3468851</v>
      </c>
      <c r="I45" s="6">
        <f t="shared" si="9"/>
        <v>3619717</v>
      </c>
      <c r="J45" s="6">
        <f t="shared" si="10"/>
        <v>33795</v>
      </c>
      <c r="K45" s="6">
        <f t="shared" si="11"/>
        <v>7122363</v>
      </c>
      <c r="L45" s="17">
        <f t="shared" si="12"/>
        <v>6.5226784377051317E-2</v>
      </c>
    </row>
    <row r="46" spans="1:12" x14ac:dyDescent="0.2">
      <c r="A46" s="5" t="s">
        <v>24</v>
      </c>
      <c r="B46" s="6">
        <f t="shared" si="4"/>
        <v>3357658</v>
      </c>
      <c r="C46" s="6">
        <f t="shared" si="5"/>
        <v>3656465</v>
      </c>
      <c r="D46" s="6">
        <f t="shared" si="6"/>
        <v>31513</v>
      </c>
      <c r="E46" s="6">
        <f t="shared" si="7"/>
        <v>7045636</v>
      </c>
      <c r="G46" s="5" t="s">
        <v>41</v>
      </c>
      <c r="H46" s="6">
        <f t="shared" si="8"/>
        <v>3497989</v>
      </c>
      <c r="I46" s="6">
        <f t="shared" si="9"/>
        <v>3713897</v>
      </c>
      <c r="J46" s="6">
        <f t="shared" si="10"/>
        <v>34424</v>
      </c>
      <c r="K46" s="6">
        <f t="shared" si="11"/>
        <v>7246310</v>
      </c>
      <c r="L46" s="17">
        <f t="shared" si="12"/>
        <v>2.8482027740292005E-2</v>
      </c>
    </row>
    <row r="47" spans="1:12" x14ac:dyDescent="0.2">
      <c r="A47" s="5" t="s">
        <v>25</v>
      </c>
      <c r="B47" s="6">
        <f t="shared" si="4"/>
        <v>3426079</v>
      </c>
      <c r="C47" s="6">
        <f t="shared" si="5"/>
        <v>3728943</v>
      </c>
      <c r="D47" s="6">
        <f t="shared" si="6"/>
        <v>31382</v>
      </c>
      <c r="E47" s="6">
        <f t="shared" si="7"/>
        <v>7186404</v>
      </c>
      <c r="G47" s="5" t="s">
        <v>42</v>
      </c>
      <c r="H47" s="6">
        <f t="shared" si="8"/>
        <v>3413534</v>
      </c>
      <c r="I47" s="6">
        <f t="shared" si="9"/>
        <v>3720971</v>
      </c>
      <c r="J47" s="6">
        <f t="shared" si="10"/>
        <v>23497</v>
      </c>
      <c r="K47" s="6">
        <f t="shared" si="11"/>
        <v>7158002</v>
      </c>
      <c r="L47" s="17">
        <f t="shared" si="12"/>
        <v>-3.9521852653983825E-3</v>
      </c>
    </row>
    <row r="48" spans="1:12" x14ac:dyDescent="0.2">
      <c r="A48" s="5" t="s">
        <v>26</v>
      </c>
      <c r="B48" s="6">
        <f>B31+C31+D31</f>
        <v>2867860</v>
      </c>
      <c r="C48" s="6">
        <f t="shared" si="5"/>
        <v>3540346</v>
      </c>
      <c r="D48" s="6">
        <f t="shared" si="6"/>
        <v>30386</v>
      </c>
      <c r="E48" s="6">
        <f t="shared" si="7"/>
        <v>6438592</v>
      </c>
      <c r="G48" s="5" t="s">
        <v>43</v>
      </c>
      <c r="H48" s="6">
        <f t="shared" si="8"/>
        <v>3131292</v>
      </c>
      <c r="I48" s="6">
        <f t="shared" si="9"/>
        <v>3577475</v>
      </c>
      <c r="J48" s="6">
        <f t="shared" si="10"/>
        <v>32140</v>
      </c>
      <c r="K48" s="6">
        <f t="shared" si="11"/>
        <v>6740907</v>
      </c>
      <c r="L48" s="17">
        <f t="shared" si="12"/>
        <v>4.6953588610677617E-2</v>
      </c>
    </row>
    <row r="49" spans="1:12" x14ac:dyDescent="0.2">
      <c r="A49" s="11" t="s">
        <v>27</v>
      </c>
      <c r="B49" s="12">
        <f>SUM(B37:B48)</f>
        <v>38235503</v>
      </c>
      <c r="C49" s="12">
        <f>SUM(C37:C48)</f>
        <v>42654274</v>
      </c>
      <c r="D49" s="12">
        <f>SUM(D37:D48)</f>
        <v>350777</v>
      </c>
      <c r="E49" s="12">
        <f>SUM(E37:E48)</f>
        <v>81240554</v>
      </c>
      <c r="G49" s="11" t="s">
        <v>27</v>
      </c>
      <c r="H49" s="12">
        <f t="shared" ref="H49:K49" si="13">SUM(H37:H48)</f>
        <v>38868697</v>
      </c>
      <c r="I49" s="12">
        <f t="shared" si="13"/>
        <v>42047078</v>
      </c>
      <c r="J49" s="12">
        <f t="shared" si="13"/>
        <v>373916</v>
      </c>
      <c r="K49" s="12">
        <f t="shared" si="13"/>
        <v>81289691</v>
      </c>
      <c r="L49" s="18">
        <f t="shared" si="12"/>
        <v>6.0483339392294151E-4</v>
      </c>
    </row>
    <row r="50" spans="1:12" x14ac:dyDescent="0.2">
      <c r="B50" s="19"/>
      <c r="C50" s="19"/>
      <c r="D50" s="19"/>
      <c r="E50" s="19"/>
      <c r="I50" s="15"/>
      <c r="L50" s="14"/>
    </row>
    <row r="51" spans="1:12" x14ac:dyDescent="0.2">
      <c r="J51" s="15"/>
      <c r="L51" s="14"/>
    </row>
  </sheetData>
  <mergeCells count="2">
    <mergeCell ref="H1:H2"/>
    <mergeCell ref="H18:H19"/>
  </mergeCells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D0C6DD733353408C7B305FAF811020" ma:contentTypeVersion="10" ma:contentTypeDescription="Create a new document." ma:contentTypeScope="" ma:versionID="718d16776678332757dd5f324ebd4ff8">
  <xsd:schema xmlns:xsd="http://www.w3.org/2001/XMLSchema" xmlns:xs="http://www.w3.org/2001/XMLSchema" xmlns:p="http://schemas.microsoft.com/office/2006/metadata/properties" xmlns:ns3="d8f286cd-75a1-47b6-905c-16387ab05345" targetNamespace="http://schemas.microsoft.com/office/2006/metadata/properties" ma:root="true" ma:fieldsID="1db1b2a60d28e882d7f0e8542b95db6c" ns3:_="">
    <xsd:import namespace="d8f286cd-75a1-47b6-905c-16387ab0534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286cd-75a1-47b6-905c-16387ab0534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8f286cd-75a1-47b6-905c-16387ab0534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960EE9-F7E9-403B-9B67-E6466023A0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f286cd-75a1-47b6-905c-16387ab053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111204-7A78-4364-8F9B-A39AEF782237}">
  <ds:schemaRefs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d8f286cd-75a1-47b6-905c-16387ab05345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59CC526-5A9E-45D0-80FC-53989053FBA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d561a92-4877-405b-817b-f00831ad4d8b}" enabled="0" method="" siteId="{0d561a92-4877-405b-817b-f00831ad4d8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FY25-FY26</vt:lpstr>
    </vt:vector>
  </TitlesOfParts>
  <Company>San Diego Metropolitan Transit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Grace</dc:creator>
  <cp:lastModifiedBy>Mary Desjean</cp:lastModifiedBy>
  <dcterms:created xsi:type="dcterms:W3CDTF">2025-07-29T19:23:59Z</dcterms:created>
  <dcterms:modified xsi:type="dcterms:W3CDTF">2026-07-29T20:26:41Z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0x010100B2D0C6DD733353408C7B305FAF811020</vt:lpwstr>
  </property>
</Properties>
</file>